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ЗАРИНСКОЕ СП\ИЗМЕНЕНИЯ БЮДЖЕТ 2022\ЗАРЯ ИЗМЕНЕНИЯ БЮДЖЕТ №7 2022\"/>
    </mc:Choice>
  </mc:AlternateContent>
  <xr:revisionPtr revIDLastSave="0" documentId="13_ncr:1_{04A02335-1CDD-42B2-A85E-DFFEA1A9AD9A}" xr6:coauthVersionLast="47" xr6:coauthVersionMax="47" xr10:uidLastSave="{00000000-0000-0000-0000-000000000000}"/>
  <bookViews>
    <workbookView xWindow="-120" yWindow="-120" windowWidth="29040" windowHeight="15225" tabRatio="500" xr2:uid="{00000000-000D-0000-FFFF-FFFF00000000}"/>
  </bookViews>
  <sheets>
    <sheet name="Приложение №9" sheetId="1" r:id="rId1"/>
  </sheets>
  <definedNames>
    <definedName name="_xlnm._FilterDatabase" localSheetId="0" hidden="1">'Приложение №9'!$A$15:$AMH$69</definedName>
    <definedName name="_xlnm.Print_Titles" localSheetId="0">'Приложение №9'!$15:$15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5" i="1" l="1"/>
  <c r="J45" i="1"/>
  <c r="K65" i="1"/>
  <c r="J65" i="1"/>
  <c r="J67" i="1"/>
  <c r="L48" i="1" l="1"/>
  <c r="M48" i="1"/>
  <c r="N48" i="1"/>
  <c r="O48" i="1"/>
  <c r="L42" i="1"/>
  <c r="M42" i="1"/>
  <c r="N42" i="1"/>
  <c r="O42" i="1"/>
  <c r="K43" i="1" l="1"/>
  <c r="K42" i="1" s="1"/>
  <c r="K41" i="1" s="1"/>
  <c r="J43" i="1"/>
  <c r="J42" i="1" s="1"/>
  <c r="J41" i="1" s="1"/>
  <c r="K49" i="1"/>
  <c r="K48" i="1" s="1"/>
  <c r="J49" i="1"/>
  <c r="J48" i="1" s="1"/>
  <c r="N32" i="1" l="1"/>
  <c r="N31" i="1" s="1"/>
  <c r="N30" i="1" s="1"/>
  <c r="O63" i="1" l="1"/>
  <c r="O62" i="1" s="1"/>
  <c r="O61" i="1" s="1"/>
  <c r="N63" i="1"/>
  <c r="N62" i="1" s="1"/>
  <c r="N61" i="1" s="1"/>
  <c r="M63" i="1"/>
  <c r="M62" i="1" s="1"/>
  <c r="M61" i="1" s="1"/>
  <c r="L63" i="1"/>
  <c r="L62" i="1" s="1"/>
  <c r="L61" i="1" s="1"/>
  <c r="K63" i="1"/>
  <c r="K62" i="1" s="1"/>
  <c r="K61" i="1" s="1"/>
  <c r="J63" i="1"/>
  <c r="J62" i="1" s="1"/>
  <c r="J61" i="1" s="1"/>
  <c r="O59" i="1"/>
  <c r="O58" i="1" s="1"/>
  <c r="N59" i="1"/>
  <c r="N58" i="1" s="1"/>
  <c r="M59" i="1"/>
  <c r="M58" i="1" s="1"/>
  <c r="L59" i="1"/>
  <c r="L58" i="1" s="1"/>
  <c r="K59" i="1"/>
  <c r="K58" i="1" s="1"/>
  <c r="J59" i="1"/>
  <c r="J58" i="1" s="1"/>
  <c r="O56" i="1"/>
  <c r="O55" i="1" s="1"/>
  <c r="N56" i="1"/>
  <c r="N55" i="1" s="1"/>
  <c r="M56" i="1"/>
  <c r="M55" i="1" s="1"/>
  <c r="L56" i="1"/>
  <c r="L55" i="1" s="1"/>
  <c r="K56" i="1"/>
  <c r="K55" i="1" s="1"/>
  <c r="J56" i="1"/>
  <c r="J55" i="1" s="1"/>
  <c r="O52" i="1"/>
  <c r="O51" i="1" s="1"/>
  <c r="O41" i="1" s="1"/>
  <c r="N52" i="1"/>
  <c r="N51" i="1" s="1"/>
  <c r="N41" i="1" s="1"/>
  <c r="M52" i="1"/>
  <c r="M51" i="1" s="1"/>
  <c r="M41" i="1" s="1"/>
  <c r="L52" i="1"/>
  <c r="L51" i="1" s="1"/>
  <c r="L41" i="1" s="1"/>
  <c r="K52" i="1"/>
  <c r="K51" i="1" s="1"/>
  <c r="K17" i="1" s="1"/>
  <c r="J52" i="1"/>
  <c r="J51" i="1" s="1"/>
  <c r="O39" i="1"/>
  <c r="N39" i="1"/>
  <c r="M39" i="1"/>
  <c r="L39" i="1"/>
  <c r="K39" i="1"/>
  <c r="J39" i="1"/>
  <c r="O35" i="1"/>
  <c r="O34" i="1" s="1"/>
  <c r="N35" i="1"/>
  <c r="N34" i="1" s="1"/>
  <c r="M35" i="1"/>
  <c r="M34" i="1" s="1"/>
  <c r="L35" i="1"/>
  <c r="L34" i="1" s="1"/>
  <c r="K35" i="1"/>
  <c r="K34" i="1" s="1"/>
  <c r="J35" i="1"/>
  <c r="J34" i="1" s="1"/>
  <c r="O32" i="1"/>
  <c r="O31" i="1" s="1"/>
  <c r="O30" i="1" s="1"/>
  <c r="M32" i="1"/>
  <c r="M31" i="1" s="1"/>
  <c r="M30" i="1" s="1"/>
  <c r="L32" i="1"/>
  <c r="L31" i="1" s="1"/>
  <c r="L30" i="1" s="1"/>
  <c r="K32" i="1"/>
  <c r="K31" i="1" s="1"/>
  <c r="J32" i="1"/>
  <c r="J31" i="1" s="1"/>
  <c r="O28" i="1"/>
  <c r="O27" i="1" s="1"/>
  <c r="O26" i="1" s="1"/>
  <c r="N28" i="1"/>
  <c r="N27" i="1" s="1"/>
  <c r="N26" i="1" s="1"/>
  <c r="M28" i="1"/>
  <c r="M27" i="1" s="1"/>
  <c r="M26" i="1" s="1"/>
  <c r="L28" i="1"/>
  <c r="L27" i="1" s="1"/>
  <c r="L26" i="1" s="1"/>
  <c r="K28" i="1"/>
  <c r="K27" i="1" s="1"/>
  <c r="K26" i="1" s="1"/>
  <c r="J28" i="1"/>
  <c r="J27" i="1" s="1"/>
  <c r="J26" i="1" s="1"/>
  <c r="O24" i="1"/>
  <c r="N24" i="1"/>
  <c r="M24" i="1"/>
  <c r="L24" i="1"/>
  <c r="K24" i="1"/>
  <c r="J24" i="1"/>
  <c r="O22" i="1"/>
  <c r="N22" i="1"/>
  <c r="M22" i="1"/>
  <c r="L22" i="1"/>
  <c r="K22" i="1"/>
  <c r="J22" i="1"/>
  <c r="O20" i="1"/>
  <c r="N20" i="1"/>
  <c r="M20" i="1"/>
  <c r="L20" i="1"/>
  <c r="K20" i="1"/>
  <c r="J20" i="1"/>
  <c r="K30" i="1" l="1"/>
  <c r="J30" i="1"/>
  <c r="M37" i="1"/>
  <c r="M38" i="1"/>
  <c r="L37" i="1"/>
  <c r="L38" i="1"/>
  <c r="J37" i="1"/>
  <c r="J38" i="1"/>
  <c r="N37" i="1"/>
  <c r="N38" i="1"/>
  <c r="K37" i="1"/>
  <c r="K38" i="1"/>
  <c r="O37" i="1"/>
  <c r="O38" i="1"/>
  <c r="N19" i="1"/>
  <c r="N18" i="1" s="1"/>
  <c r="M19" i="1"/>
  <c r="M18" i="1" s="1"/>
  <c r="J19" i="1"/>
  <c r="J18" i="1" s="1"/>
  <c r="O19" i="1"/>
  <c r="O18" i="1" s="1"/>
  <c r="K19" i="1"/>
  <c r="K18" i="1" s="1"/>
  <c r="L54" i="1"/>
  <c r="O54" i="1"/>
  <c r="K54" i="1"/>
  <c r="L19" i="1"/>
  <c r="L18" i="1" s="1"/>
  <c r="M54" i="1"/>
  <c r="J54" i="1"/>
  <c r="N54" i="1"/>
  <c r="J17" i="1" l="1"/>
  <c r="J16" i="1" s="1"/>
  <c r="J69" i="1" s="1"/>
  <c r="O17" i="1"/>
  <c r="O16" i="1" s="1"/>
  <c r="O69" i="1" s="1"/>
  <c r="M17" i="1"/>
  <c r="M16" i="1" s="1"/>
  <c r="M69" i="1" s="1"/>
  <c r="L17" i="1"/>
  <c r="L16" i="1" s="1"/>
  <c r="L69" i="1" s="1"/>
  <c r="K16" i="1"/>
  <c r="K69" i="1" s="1"/>
  <c r="N17" i="1"/>
  <c r="N16" i="1" s="1"/>
  <c r="N69" i="1" s="1"/>
</calcChain>
</file>

<file path=xl/sharedStrings.xml><?xml version="1.0" encoding="utf-8"?>
<sst xmlns="http://schemas.openxmlformats.org/spreadsheetml/2006/main" count="127" uniqueCount="74">
  <si>
    <t>Приложение № 5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</si>
  <si>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2022 год и на плановый период 2023 и 2024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</si>
  <si>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</si>
  <si>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</si>
  <si>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</si>
  <si>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</si>
  <si>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2022 год</t>
  </si>
  <si>
    <t>2023 год</t>
  </si>
  <si>
    <t>2024 год</t>
  </si>
  <si>
    <t>Всего</t>
  </si>
  <si>
    <t>в том числе за счет поступлений целевого характера</t>
  </si>
  <si>
    <t>в том числе      за счет поступлений целевого характера</t>
  </si>
  <si>
    <t>Целевая статья</t>
  </si>
  <si>
    <t>Вид рас-хо- дов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</si>
  <si>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</si>
  <si>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</si>
  <si>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</si>
  <si>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</si>
  <si>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</si>
  <si>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</si>
  <si>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</si>
  <si>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</si>
  <si>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</si>
  <si>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</si>
  <si>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</si>
  <si>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</si>
  <si>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</si>
  <si>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</si>
  <si>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</si>
  <si>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</si>
  <si>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</si>
  <si>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</si>
  <si>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</si>
  <si>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</si>
  <si>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</si>
  <si>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</si>
  <si>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</si>
  <si>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</si>
  <si>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</si>
  <si>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</si>
  <si>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</si>
  <si>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</si>
  <si>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</si>
  <si>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0318100000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</si>
  <si>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</si>
  <si>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03181S0550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</si>
  <si>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</si>
  <si>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</si>
  <si>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0319100000</t>
  </si>
  <si>
    <t>Межбюджетные трансферты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</si>
  <si>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</si>
  <si>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</si>
  <si>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</si>
  <si>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Содержание и ремонт автомобильных дорог общего пользования</t>
  </si>
  <si>
    <t>0340329990</t>
  </si>
  <si>
    <t>к решению от 20.12.2021 г. № 43/13 Совета Заринского сельского поселения "О бюджете поселения на 2022 год и на плановый период 2023 и 2024 годов"</t>
  </si>
  <si>
    <t>Создание условий для организации досуга и обеспечения жителей поселения услугами организаций культуры</t>
  </si>
  <si>
    <t>Доплаты к пенсиям муниципальных служащих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</si>
  <si>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</si>
  <si>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</si>
  <si>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0318170550</t>
  </si>
  <si>
    <t>Исполнение полномочий в сфере водоснабжения</t>
  </si>
  <si>
    <t>0318110070</t>
  </si>
  <si>
    <t>0319120010</t>
  </si>
  <si>
    <t>Межбюджетные трансферты бюджетам поселений из бюджетов муниципальных районов</t>
  </si>
  <si>
    <t>Иные межбюджетные трансферты на предоставление субсидий гражданам, ведущим личное подсобное хозяйство, на возмещение части затрат по производству молока</t>
  </si>
  <si>
    <t>0340000000</t>
  </si>
  <si>
    <t>Капитальный ремонт, ремонт автомобильных дорог общего пользованияместного значения в поселениях</t>
  </si>
  <si>
    <t>03403S0340</t>
  </si>
  <si>
    <t>0340370340</t>
  </si>
  <si>
    <t>Софинансирование расходных обязательств, возникших при выполнении полномочий органов местного самоуправления поселений по вопросам местного значения поселений</t>
  </si>
  <si>
    <t>0318110094</t>
  </si>
  <si>
    <t xml:space="preserve">  Приложение № 5</t>
  </si>
  <si>
    <t>к Решению Совета Заринского сельского поселения  № 54/14 от 30.12.2022 года "О внесении изменений в Решение Совета Заринского сельского поселения № 43/13 от 20.12.2021  года "О бюджете поселения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</si>
</sst>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3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2" fillId="2" borderId="0" xfId="1" applyFont="1" applyFill="1" applyAlignment="1" applyProtection="1">
      <alignment horizontal="right" vertical="center"/>
      <protection hidden="1"/>
    </xf>
    <xf numFmtId="0" fontId="2" fillId="2" borderId="0" xfId="1" applyFont="1" applyFill="1" applyAlignment="1" applyProtection="1">
      <alignment wrapText="1"/>
      <protection hidden="1"/>
    </xf>
    <xf numFmtId="0" fontId="2" fillId="2" borderId="0" xfId="1" applyFont="1" applyFill="1" applyAlignment="1" applyProtection="1">
      <alignment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4" fontId="2" fillId="0" borderId="1" xfId="2" applyNumberFormat="1" applyFont="1" applyBorder="1" applyAlignment="1" applyProtection="1">
      <alignment horizontal="center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/>
      <protection hidden="1"/>
    </xf>
    <xf numFmtId="4" fontId="2" fillId="0" borderId="1" xfId="1" applyNumberFormat="1" applyFont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center"/>
      <protection hidden="1"/>
    </xf>
    <xf numFmtId="0" fontId="2" fillId="2" borderId="1" xfId="1" applyFont="1" applyFill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4" fontId="2" fillId="0" borderId="1" xfId="1" applyNumberFormat="1" applyFont="1" applyBorder="1" applyAlignment="1" applyProtection="1">
      <alignment horizontal="center" wrapText="1"/>
      <protection hidden="1"/>
    </xf>
    <xf numFmtId="1" fontId="2" fillId="0" borderId="1" xfId="1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justify" vertical="center" wrapText="1"/>
      <protection hidden="1"/>
    </xf>
    <xf numFmtId="164" fontId="2" fillId="0" borderId="1" xfId="2" applyNumberFormat="1" applyFont="1" applyBorder="1" applyAlignment="1" applyProtection="1">
      <alignment horizontal="justify" wrapText="1"/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0" fontId="2" fillId="2" borderId="0" xfId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top" wrapText="1"/>
      <protection hidden="1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49" fontId="2" fillId="0" borderId="2" xfId="1" applyNumberFormat="1" applyFont="1" applyBorder="1" applyAlignment="1" applyProtection="1">
      <alignment horizontal="center" vertical="center" wrapText="1"/>
      <protection hidden="1"/>
    </xf>
    <xf numFmtId="49" fontId="2" fillId="0" borderId="3" xfId="1" applyNumberFormat="1" applyFont="1" applyBorder="1" applyAlignment="1" applyProtection="1">
      <alignment horizontal="center" vertical="center" wrapText="1"/>
      <protection hidden="1"/>
    </xf>
    <xf numFmtId="49" fontId="2" fillId="0" borderId="4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49" fontId="2" fillId="0" borderId="0" xfId="1" applyNumberFormat="1" applyFont="1" applyAlignment="1">
      <alignment horizontal="center" wrapText="1"/>
    </xf>
    <xf numFmtId="49" fontId="2" fillId="0" borderId="2" xfId="1" applyNumberFormat="1" applyFont="1" applyBorder="1" applyAlignment="1" applyProtection="1">
      <alignment horizontal="center" wrapText="1"/>
      <protection hidden="1"/>
    </xf>
    <xf numFmtId="49" fontId="2" fillId="0" borderId="3" xfId="1" applyNumberFormat="1" applyFont="1" applyBorder="1" applyAlignment="1" applyProtection="1">
      <alignment horizontal="center" wrapText="1"/>
      <protection hidden="1"/>
    </xf>
    <xf numFmtId="49" fontId="2" fillId="0" borderId="4" xfId="1" applyNumberFormat="1" applyFont="1" applyBorder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69"/>
  <sheetViews>
    <sheetView showGridLines="0" tabSelected="1" zoomScale="80" zoomScaleNormal="80" zoomScaleSheetLayoutView="100" workbookViewId="0">
      <selection activeCell="J76" sqref="J76"/>
    </sheetView>
  </sheetViews>
  <sheetFormatPr defaultColWidth="8.88671875" defaultRowHeight="18.75" x14ac:dyDescent="0.3"/>
  <cols>
    <col min="1" max="1" width="4.109375" style="1" customWidth="1"/>
    <col min="2" max="2" width="39.44140625" style="1" customWidth="1"/>
    <col min="3" max="3" width="2.77734375" style="1" customWidth="1"/>
    <col min="4" max="4" width="1.77734375" style="1" customWidth="1"/>
    <col min="5" max="5" width="2.33203125" style="1" customWidth="1"/>
    <col min="6" max="6" width="1.77734375" style="2" customWidth="1"/>
    <col min="7" max="7" width="3.44140625" style="1" customWidth="1"/>
    <col min="8" max="8" width="1.77734375" style="1" customWidth="1"/>
    <col min="9" max="9" width="7.109375" style="1" customWidth="1"/>
    <col min="10" max="14" width="16" style="1" customWidth="1"/>
    <col min="15" max="15" width="15.88671875" style="1" customWidth="1"/>
    <col min="16" max="1022" width="8.88671875" style="1"/>
  </cols>
  <sheetData>
    <row r="1" spans="1:15" x14ac:dyDescent="0.3">
      <c r="M1" s="25"/>
      <c r="N1" s="40" t="s">
        <v>72</v>
      </c>
      <c r="O1" s="40"/>
    </row>
    <row r="2" spans="1:15" ht="107.25" customHeight="1" x14ac:dyDescent="0.3">
      <c r="M2" s="41" t="s">
        <v>73</v>
      </c>
      <c r="N2" s="41"/>
      <c r="O2" s="41"/>
    </row>
    <row r="4" spans="1:15" ht="22.5" customHeight="1" x14ac:dyDescent="0.3">
      <c r="A4" s="3"/>
      <c r="B4" s="3"/>
      <c r="C4" s="3"/>
      <c r="D4" s="3"/>
      <c r="E4" s="3"/>
      <c r="F4" s="4"/>
      <c r="G4" s="3"/>
      <c r="H4" s="3"/>
      <c r="I4" s="3"/>
      <c r="J4" s="3"/>
      <c r="K4" s="3"/>
      <c r="L4" s="3"/>
      <c r="M4" s="24"/>
      <c r="N4" s="5"/>
      <c r="O4" s="5" t="s">
        <v>0</v>
      </c>
    </row>
    <row r="5" spans="1:15" ht="81" customHeight="1" x14ac:dyDescent="0.3">
      <c r="A5" s="3"/>
      <c r="B5" s="3"/>
      <c r="C5" s="3"/>
      <c r="D5" s="3"/>
      <c r="E5" s="3"/>
      <c r="F5" s="4"/>
      <c r="G5" s="3"/>
      <c r="H5" s="3"/>
      <c r="I5" s="3"/>
      <c r="J5" s="7"/>
      <c r="K5" s="7"/>
      <c r="L5" s="6"/>
      <c r="M5" s="26" t="s">
        <v>55</v>
      </c>
      <c r="N5" s="26"/>
      <c r="O5" s="26"/>
    </row>
    <row r="6" spans="1:15" ht="26.25" customHeight="1" x14ac:dyDescent="0.3">
      <c r="A6" s="27" t="s">
        <v>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20.25" customHeight="1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5" ht="19.5" customHeight="1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5" ht="19.5" customHeight="1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spans="1:15" ht="19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ht="19.5" customHeight="1" x14ac:dyDescent="0.3">
      <c r="A11" s="28" t="s">
        <v>2</v>
      </c>
      <c r="B11" s="28" t="s">
        <v>3</v>
      </c>
      <c r="C11" s="28" t="s">
        <v>4</v>
      </c>
      <c r="D11" s="28"/>
      <c r="E11" s="28"/>
      <c r="F11" s="28"/>
      <c r="G11" s="28"/>
      <c r="H11" s="28"/>
      <c r="I11" s="28"/>
      <c r="J11" s="29" t="s">
        <v>5</v>
      </c>
      <c r="K11" s="29"/>
      <c r="L11" s="29"/>
      <c r="M11" s="29"/>
      <c r="N11" s="29"/>
      <c r="O11" s="29"/>
    </row>
    <row r="12" spans="1:15" ht="78.75" customHeight="1" x14ac:dyDescent="0.3">
      <c r="A12" s="28"/>
      <c r="B12" s="28"/>
      <c r="C12" s="28"/>
      <c r="D12" s="28"/>
      <c r="E12" s="28"/>
      <c r="F12" s="28"/>
      <c r="G12" s="28"/>
      <c r="H12" s="28"/>
      <c r="I12" s="28"/>
      <c r="J12" s="28" t="s">
        <v>6</v>
      </c>
      <c r="K12" s="28"/>
      <c r="L12" s="28" t="s">
        <v>7</v>
      </c>
      <c r="M12" s="28"/>
      <c r="N12" s="28" t="s">
        <v>8</v>
      </c>
      <c r="O12" s="28"/>
    </row>
    <row r="13" spans="1:15" ht="42.75" customHeight="1" x14ac:dyDescent="0.3">
      <c r="A13" s="28"/>
      <c r="B13" s="28"/>
      <c r="C13" s="28"/>
      <c r="D13" s="28"/>
      <c r="E13" s="28"/>
      <c r="F13" s="28"/>
      <c r="G13" s="28"/>
      <c r="H13" s="28"/>
      <c r="I13" s="28"/>
      <c r="J13" s="30" t="s">
        <v>9</v>
      </c>
      <c r="K13" s="30" t="s">
        <v>10</v>
      </c>
      <c r="L13" s="30" t="s">
        <v>9</v>
      </c>
      <c r="M13" s="30" t="s">
        <v>11</v>
      </c>
      <c r="N13" s="30" t="s">
        <v>9</v>
      </c>
      <c r="O13" s="30" t="s">
        <v>11</v>
      </c>
    </row>
    <row r="14" spans="1:15" ht="85.5" customHeight="1" x14ac:dyDescent="0.3">
      <c r="A14" s="28"/>
      <c r="B14" s="28"/>
      <c r="C14" s="28" t="s">
        <v>12</v>
      </c>
      <c r="D14" s="28"/>
      <c r="E14" s="28"/>
      <c r="F14" s="28"/>
      <c r="G14" s="28"/>
      <c r="H14" s="28"/>
      <c r="I14" s="18" t="s">
        <v>13</v>
      </c>
      <c r="J14" s="30"/>
      <c r="K14" s="30"/>
      <c r="L14" s="30"/>
      <c r="M14" s="30"/>
      <c r="N14" s="30"/>
      <c r="O14" s="30"/>
    </row>
    <row r="15" spans="1:15" ht="19.5" customHeight="1" x14ac:dyDescent="0.3">
      <c r="A15" s="18">
        <v>1</v>
      </c>
      <c r="B15" s="16">
        <v>2</v>
      </c>
      <c r="C15" s="32">
        <v>3</v>
      </c>
      <c r="D15" s="33"/>
      <c r="E15" s="33"/>
      <c r="F15" s="33"/>
      <c r="G15" s="33"/>
      <c r="H15" s="34"/>
      <c r="I15" s="18">
        <v>4</v>
      </c>
      <c r="J15" s="18">
        <v>5</v>
      </c>
      <c r="K15" s="18">
        <v>6</v>
      </c>
      <c r="L15" s="18">
        <v>7</v>
      </c>
      <c r="M15" s="18">
        <v>8</v>
      </c>
      <c r="N15" s="18">
        <v>9</v>
      </c>
      <c r="O15" s="18">
        <v>10</v>
      </c>
    </row>
    <row r="16" spans="1:15" ht="75" customHeight="1" x14ac:dyDescent="0.3">
      <c r="A16" s="18">
        <v>1</v>
      </c>
      <c r="B16" s="10" t="s">
        <v>14</v>
      </c>
      <c r="C16" s="31" t="s">
        <v>15</v>
      </c>
      <c r="D16" s="31"/>
      <c r="E16" s="31"/>
      <c r="F16" s="31"/>
      <c r="G16" s="31"/>
      <c r="H16" s="31"/>
      <c r="I16" s="19"/>
      <c r="J16" s="20">
        <f>J17+J61</f>
        <v>10749065.82</v>
      </c>
      <c r="K16" s="20">
        <f t="shared" ref="K16:O16" si="0">K17+K61</f>
        <v>7022412.4300000006</v>
      </c>
      <c r="L16" s="20">
        <f t="shared" si="0"/>
        <v>5760880.96</v>
      </c>
      <c r="M16" s="20">
        <f t="shared" si="0"/>
        <v>2651118.65</v>
      </c>
      <c r="N16" s="20">
        <f t="shared" si="0"/>
        <v>5751980.9199999999</v>
      </c>
      <c r="O16" s="20">
        <f t="shared" si="0"/>
        <v>2654817.65</v>
      </c>
    </row>
    <row r="17" spans="1:15" ht="88.5" customHeight="1" x14ac:dyDescent="0.3">
      <c r="A17" s="18"/>
      <c r="B17" s="10" t="s">
        <v>16</v>
      </c>
      <c r="C17" s="31" t="s">
        <v>17</v>
      </c>
      <c r="D17" s="31"/>
      <c r="E17" s="31"/>
      <c r="F17" s="31"/>
      <c r="G17" s="31"/>
      <c r="H17" s="31"/>
      <c r="I17" s="19"/>
      <c r="J17" s="20">
        <f>J18+J26+J30+J54+J41+J37+J48+J51+J45</f>
        <v>8124949.0899999999</v>
      </c>
      <c r="K17" s="20">
        <f>K18+K26+K30+K54+K41+K37+K48+K51+K45</f>
        <v>5022412.4300000006</v>
      </c>
      <c r="L17" s="20">
        <f t="shared" ref="L17:O17" si="1">L18+L26+L30+L35+L54+L41+L37</f>
        <v>5200540.96</v>
      </c>
      <c r="M17" s="20">
        <f t="shared" si="1"/>
        <v>2651118.65</v>
      </c>
      <c r="N17" s="20">
        <f t="shared" si="1"/>
        <v>5166130.92</v>
      </c>
      <c r="O17" s="20">
        <f t="shared" si="1"/>
        <v>2654817.65</v>
      </c>
    </row>
    <row r="18" spans="1:15" ht="56.25" customHeight="1" x14ac:dyDescent="0.3">
      <c r="A18" s="18"/>
      <c r="B18" s="10" t="s">
        <v>18</v>
      </c>
      <c r="C18" s="31" t="s">
        <v>19</v>
      </c>
      <c r="D18" s="31"/>
      <c r="E18" s="31"/>
      <c r="F18" s="31"/>
      <c r="G18" s="31"/>
      <c r="H18" s="31"/>
      <c r="I18" s="19"/>
      <c r="J18" s="20">
        <f t="shared" ref="J18:O18" si="2">J19</f>
        <v>1460285.9400000002</v>
      </c>
      <c r="K18" s="20">
        <f t="shared" si="2"/>
        <v>0</v>
      </c>
      <c r="L18" s="20">
        <f t="shared" si="2"/>
        <v>1556500.81</v>
      </c>
      <c r="M18" s="20">
        <f t="shared" si="2"/>
        <v>0</v>
      </c>
      <c r="N18" s="20">
        <f>N19</f>
        <v>1546482.46</v>
      </c>
      <c r="O18" s="20">
        <f t="shared" si="2"/>
        <v>0</v>
      </c>
    </row>
    <row r="19" spans="1:15" ht="37.5" customHeight="1" x14ac:dyDescent="0.3">
      <c r="A19" s="21"/>
      <c r="B19" s="17" t="s">
        <v>20</v>
      </c>
      <c r="C19" s="31" t="s">
        <v>21</v>
      </c>
      <c r="D19" s="31"/>
      <c r="E19" s="31"/>
      <c r="F19" s="31"/>
      <c r="G19" s="31"/>
      <c r="H19" s="31"/>
      <c r="I19" s="12"/>
      <c r="J19" s="13">
        <f t="shared" ref="J19:O19" si="3">J20+J22+J24</f>
        <v>1460285.9400000002</v>
      </c>
      <c r="K19" s="13">
        <f t="shared" si="3"/>
        <v>0</v>
      </c>
      <c r="L19" s="13">
        <f t="shared" si="3"/>
        <v>1556500.81</v>
      </c>
      <c r="M19" s="13">
        <f t="shared" si="3"/>
        <v>0</v>
      </c>
      <c r="N19" s="13">
        <f>N20+N22+N24</f>
        <v>1546482.46</v>
      </c>
      <c r="O19" s="13">
        <f t="shared" si="3"/>
        <v>0</v>
      </c>
    </row>
    <row r="20" spans="1:15" ht="122.25" customHeight="1" x14ac:dyDescent="0.3">
      <c r="A20" s="21"/>
      <c r="B20" s="10" t="s">
        <v>22</v>
      </c>
      <c r="C20" s="31" t="s">
        <v>21</v>
      </c>
      <c r="D20" s="31"/>
      <c r="E20" s="31"/>
      <c r="F20" s="31"/>
      <c r="G20" s="31"/>
      <c r="H20" s="31"/>
      <c r="I20" s="12">
        <v>100</v>
      </c>
      <c r="J20" s="20">
        <f t="shared" ref="J20:O20" si="4">J21</f>
        <v>1265304.3500000001</v>
      </c>
      <c r="K20" s="20">
        <f t="shared" si="4"/>
        <v>0</v>
      </c>
      <c r="L20" s="20">
        <f t="shared" si="4"/>
        <v>1260420.83</v>
      </c>
      <c r="M20" s="20">
        <f t="shared" si="4"/>
        <v>0</v>
      </c>
      <c r="N20" s="20">
        <f t="shared" si="4"/>
        <v>1243537.5900000001</v>
      </c>
      <c r="O20" s="20">
        <f t="shared" si="4"/>
        <v>0</v>
      </c>
    </row>
    <row r="21" spans="1:15" ht="56.25" customHeight="1" x14ac:dyDescent="0.3">
      <c r="A21" s="21"/>
      <c r="B21" s="10" t="s">
        <v>23</v>
      </c>
      <c r="C21" s="31" t="s">
        <v>21</v>
      </c>
      <c r="D21" s="31"/>
      <c r="E21" s="31"/>
      <c r="F21" s="31"/>
      <c r="G21" s="31"/>
      <c r="H21" s="31"/>
      <c r="I21" s="12">
        <v>120</v>
      </c>
      <c r="J21" s="13">
        <v>1265304.3500000001</v>
      </c>
      <c r="K21" s="13">
        <v>0</v>
      </c>
      <c r="L21" s="13">
        <v>1260420.83</v>
      </c>
      <c r="M21" s="13">
        <v>0</v>
      </c>
      <c r="N21" s="13">
        <v>1243537.5900000001</v>
      </c>
      <c r="O21" s="13">
        <v>0</v>
      </c>
    </row>
    <row r="22" spans="1:15" ht="56.25" customHeight="1" x14ac:dyDescent="0.3">
      <c r="A22" s="21"/>
      <c r="B22" s="10" t="s">
        <v>24</v>
      </c>
      <c r="C22" s="31" t="s">
        <v>21</v>
      </c>
      <c r="D22" s="31"/>
      <c r="E22" s="31"/>
      <c r="F22" s="31"/>
      <c r="G22" s="31"/>
      <c r="H22" s="31"/>
      <c r="I22" s="12">
        <v>200</v>
      </c>
      <c r="J22" s="20">
        <f t="shared" ref="J22:O22" si="5">J23</f>
        <v>176981.59</v>
      </c>
      <c r="K22" s="20">
        <f t="shared" si="5"/>
        <v>0</v>
      </c>
      <c r="L22" s="20">
        <f t="shared" si="5"/>
        <v>278079.98</v>
      </c>
      <c r="M22" s="20">
        <f t="shared" si="5"/>
        <v>0</v>
      </c>
      <c r="N22" s="20">
        <f t="shared" si="5"/>
        <v>284944.87</v>
      </c>
      <c r="O22" s="20">
        <f t="shared" si="5"/>
        <v>0</v>
      </c>
    </row>
    <row r="23" spans="1:15" ht="56.25" customHeight="1" x14ac:dyDescent="0.3">
      <c r="A23" s="21"/>
      <c r="B23" s="10" t="s">
        <v>25</v>
      </c>
      <c r="C23" s="31" t="s">
        <v>21</v>
      </c>
      <c r="D23" s="31"/>
      <c r="E23" s="31"/>
      <c r="F23" s="31"/>
      <c r="G23" s="31"/>
      <c r="H23" s="31"/>
      <c r="I23" s="12">
        <v>240</v>
      </c>
      <c r="J23" s="9">
        <v>176981.59</v>
      </c>
      <c r="K23" s="9">
        <v>0</v>
      </c>
      <c r="L23" s="9">
        <v>278079.98</v>
      </c>
      <c r="M23" s="9">
        <v>0</v>
      </c>
      <c r="N23" s="9">
        <v>284944.87</v>
      </c>
      <c r="O23" s="9">
        <v>0</v>
      </c>
    </row>
    <row r="24" spans="1:15" ht="33" customHeight="1" x14ac:dyDescent="0.3">
      <c r="A24" s="21"/>
      <c r="B24" s="10" t="s">
        <v>26</v>
      </c>
      <c r="C24" s="31" t="s">
        <v>21</v>
      </c>
      <c r="D24" s="31"/>
      <c r="E24" s="31"/>
      <c r="F24" s="31"/>
      <c r="G24" s="31"/>
      <c r="H24" s="31"/>
      <c r="I24" s="12">
        <v>800</v>
      </c>
      <c r="J24" s="9">
        <f t="shared" ref="J24:O24" si="6">J25</f>
        <v>18000</v>
      </c>
      <c r="K24" s="9">
        <f t="shared" si="6"/>
        <v>0</v>
      </c>
      <c r="L24" s="9">
        <f t="shared" si="6"/>
        <v>18000</v>
      </c>
      <c r="M24" s="9">
        <f t="shared" si="6"/>
        <v>0</v>
      </c>
      <c r="N24" s="9">
        <f t="shared" si="6"/>
        <v>18000</v>
      </c>
      <c r="O24" s="9">
        <f t="shared" si="6"/>
        <v>0</v>
      </c>
    </row>
    <row r="25" spans="1:15" ht="31.5" customHeight="1" x14ac:dyDescent="0.3">
      <c r="A25" s="21"/>
      <c r="B25" s="10" t="s">
        <v>27</v>
      </c>
      <c r="C25" s="31" t="s">
        <v>21</v>
      </c>
      <c r="D25" s="31"/>
      <c r="E25" s="31"/>
      <c r="F25" s="31"/>
      <c r="G25" s="31"/>
      <c r="H25" s="31"/>
      <c r="I25" s="12">
        <v>850</v>
      </c>
      <c r="J25" s="9">
        <v>18000</v>
      </c>
      <c r="K25" s="9">
        <v>0</v>
      </c>
      <c r="L25" s="9">
        <v>18000</v>
      </c>
      <c r="M25" s="9">
        <v>0</v>
      </c>
      <c r="N25" s="9">
        <v>18000</v>
      </c>
      <c r="O25" s="9">
        <v>0</v>
      </c>
    </row>
    <row r="26" spans="1:15" ht="37.5" customHeight="1" x14ac:dyDescent="0.3">
      <c r="A26" s="21"/>
      <c r="B26" s="10" t="s">
        <v>28</v>
      </c>
      <c r="C26" s="31" t="s">
        <v>29</v>
      </c>
      <c r="D26" s="31"/>
      <c r="E26" s="31"/>
      <c r="F26" s="31"/>
      <c r="G26" s="31"/>
      <c r="H26" s="31"/>
      <c r="I26" s="12"/>
      <c r="J26" s="13">
        <f t="shared" ref="J26:O28" si="7">J27</f>
        <v>0</v>
      </c>
      <c r="K26" s="13">
        <f t="shared" si="7"/>
        <v>0</v>
      </c>
      <c r="L26" s="13">
        <f t="shared" si="7"/>
        <v>1000</v>
      </c>
      <c r="M26" s="13">
        <f t="shared" si="7"/>
        <v>0</v>
      </c>
      <c r="N26" s="13">
        <f t="shared" si="7"/>
        <v>1000</v>
      </c>
      <c r="O26" s="13">
        <f t="shared" si="7"/>
        <v>0</v>
      </c>
    </row>
    <row r="27" spans="1:15" ht="37.5" customHeight="1" x14ac:dyDescent="0.3">
      <c r="A27" s="21"/>
      <c r="B27" s="10" t="s">
        <v>30</v>
      </c>
      <c r="C27" s="31" t="s">
        <v>31</v>
      </c>
      <c r="D27" s="31"/>
      <c r="E27" s="31"/>
      <c r="F27" s="31"/>
      <c r="G27" s="31"/>
      <c r="H27" s="31"/>
      <c r="I27" s="12"/>
      <c r="J27" s="13">
        <f t="shared" si="7"/>
        <v>0</v>
      </c>
      <c r="K27" s="13">
        <f t="shared" si="7"/>
        <v>0</v>
      </c>
      <c r="L27" s="13">
        <f t="shared" si="7"/>
        <v>1000</v>
      </c>
      <c r="M27" s="13">
        <f t="shared" si="7"/>
        <v>0</v>
      </c>
      <c r="N27" s="13">
        <f t="shared" si="7"/>
        <v>1000</v>
      </c>
      <c r="O27" s="13">
        <f t="shared" si="7"/>
        <v>0</v>
      </c>
    </row>
    <row r="28" spans="1:15" ht="18.75" customHeight="1" x14ac:dyDescent="0.3">
      <c r="A28" s="21"/>
      <c r="B28" s="10" t="s">
        <v>26</v>
      </c>
      <c r="C28" s="31" t="s">
        <v>31</v>
      </c>
      <c r="D28" s="31"/>
      <c r="E28" s="31"/>
      <c r="F28" s="31"/>
      <c r="G28" s="31"/>
      <c r="H28" s="31"/>
      <c r="I28" s="12">
        <v>800</v>
      </c>
      <c r="J28" s="13">
        <f t="shared" si="7"/>
        <v>0</v>
      </c>
      <c r="K28" s="13">
        <f t="shared" si="7"/>
        <v>0</v>
      </c>
      <c r="L28" s="13">
        <f t="shared" si="7"/>
        <v>1000</v>
      </c>
      <c r="M28" s="13">
        <f t="shared" si="7"/>
        <v>0</v>
      </c>
      <c r="N28" s="13">
        <f t="shared" si="7"/>
        <v>1000</v>
      </c>
      <c r="O28" s="13">
        <f t="shared" si="7"/>
        <v>0</v>
      </c>
    </row>
    <row r="29" spans="1:15" ht="18.75" customHeight="1" x14ac:dyDescent="0.3">
      <c r="A29" s="21"/>
      <c r="B29" s="10" t="s">
        <v>32</v>
      </c>
      <c r="C29" s="31" t="s">
        <v>31</v>
      </c>
      <c r="D29" s="31"/>
      <c r="E29" s="31"/>
      <c r="F29" s="31"/>
      <c r="G29" s="31"/>
      <c r="H29" s="31"/>
      <c r="I29" s="12">
        <v>870</v>
      </c>
      <c r="J29" s="13"/>
      <c r="K29" s="13">
        <v>0</v>
      </c>
      <c r="L29" s="13">
        <v>1000</v>
      </c>
      <c r="M29" s="13">
        <v>0</v>
      </c>
      <c r="N29" s="13">
        <v>1000</v>
      </c>
      <c r="O29" s="13">
        <v>0</v>
      </c>
    </row>
    <row r="30" spans="1:15" ht="42" customHeight="1" x14ac:dyDescent="0.3">
      <c r="A30" s="21"/>
      <c r="B30" s="10" t="s">
        <v>33</v>
      </c>
      <c r="C30" s="31" t="s">
        <v>34</v>
      </c>
      <c r="D30" s="31"/>
      <c r="E30" s="31"/>
      <c r="F30" s="31"/>
      <c r="G30" s="31"/>
      <c r="H30" s="31"/>
      <c r="I30" s="12"/>
      <c r="J30" s="20">
        <f>J31+J34</f>
        <v>1049867.27</v>
      </c>
      <c r="K30" s="20">
        <f>K31+K34</f>
        <v>107254</v>
      </c>
      <c r="L30" s="20">
        <f t="shared" ref="J30:O32" si="8">L31</f>
        <v>871921.5</v>
      </c>
      <c r="M30" s="20">
        <f t="shared" si="8"/>
        <v>0</v>
      </c>
      <c r="N30" s="20">
        <f>N31</f>
        <v>843830.81</v>
      </c>
      <c r="O30" s="20">
        <f t="shared" si="8"/>
        <v>0</v>
      </c>
    </row>
    <row r="31" spans="1:15" ht="18.75" customHeight="1" x14ac:dyDescent="0.3">
      <c r="A31" s="21"/>
      <c r="B31" s="17" t="s">
        <v>35</v>
      </c>
      <c r="C31" s="31" t="s">
        <v>36</v>
      </c>
      <c r="D31" s="31"/>
      <c r="E31" s="31"/>
      <c r="F31" s="31"/>
      <c r="G31" s="31"/>
      <c r="H31" s="31"/>
      <c r="I31" s="12"/>
      <c r="J31" s="20">
        <f>J32</f>
        <v>942613.27</v>
      </c>
      <c r="K31" s="20">
        <f t="shared" si="8"/>
        <v>0</v>
      </c>
      <c r="L31" s="20">
        <f t="shared" si="8"/>
        <v>871921.5</v>
      </c>
      <c r="M31" s="20">
        <f t="shared" si="8"/>
        <v>0</v>
      </c>
      <c r="N31" s="20">
        <f>N32</f>
        <v>843830.81</v>
      </c>
      <c r="O31" s="20">
        <f t="shared" si="8"/>
        <v>0</v>
      </c>
    </row>
    <row r="32" spans="1:15" ht="56.25" customHeight="1" x14ac:dyDescent="0.3">
      <c r="A32" s="21"/>
      <c r="B32" s="10" t="s">
        <v>24</v>
      </c>
      <c r="C32" s="31" t="s">
        <v>36</v>
      </c>
      <c r="D32" s="31"/>
      <c r="E32" s="31"/>
      <c r="F32" s="31"/>
      <c r="G32" s="31"/>
      <c r="H32" s="31"/>
      <c r="I32" s="12">
        <v>200</v>
      </c>
      <c r="J32" s="20">
        <f t="shared" si="8"/>
        <v>942613.27</v>
      </c>
      <c r="K32" s="20">
        <f t="shared" si="8"/>
        <v>0</v>
      </c>
      <c r="L32" s="20">
        <f t="shared" si="8"/>
        <v>871921.5</v>
      </c>
      <c r="M32" s="20">
        <f t="shared" si="8"/>
        <v>0</v>
      </c>
      <c r="N32" s="20">
        <f>N33</f>
        <v>843830.81</v>
      </c>
      <c r="O32" s="20">
        <f t="shared" si="8"/>
        <v>0</v>
      </c>
    </row>
    <row r="33" spans="1:15" ht="56.25" customHeight="1" x14ac:dyDescent="0.3">
      <c r="A33" s="21"/>
      <c r="B33" s="10" t="s">
        <v>25</v>
      </c>
      <c r="C33" s="31" t="s">
        <v>36</v>
      </c>
      <c r="D33" s="31"/>
      <c r="E33" s="31"/>
      <c r="F33" s="31"/>
      <c r="G33" s="31"/>
      <c r="H33" s="31"/>
      <c r="I33" s="12">
        <v>240</v>
      </c>
      <c r="J33" s="20">
        <v>942613.27</v>
      </c>
      <c r="K33" s="20">
        <v>0</v>
      </c>
      <c r="L33" s="20">
        <v>871921.5</v>
      </c>
      <c r="M33" s="20">
        <v>0</v>
      </c>
      <c r="N33" s="20">
        <v>843830.81</v>
      </c>
      <c r="O33" s="20">
        <v>0</v>
      </c>
    </row>
    <row r="34" spans="1:15" ht="76.5" customHeight="1" x14ac:dyDescent="0.3">
      <c r="A34" s="21"/>
      <c r="B34" s="10" t="s">
        <v>58</v>
      </c>
      <c r="C34" s="31" t="s">
        <v>37</v>
      </c>
      <c r="D34" s="31"/>
      <c r="E34" s="31"/>
      <c r="F34" s="31"/>
      <c r="G34" s="31"/>
      <c r="H34" s="31"/>
      <c r="I34" s="12"/>
      <c r="J34" s="20">
        <f t="shared" ref="J34:O35" si="9">J35</f>
        <v>107254</v>
      </c>
      <c r="K34" s="20">
        <f t="shared" si="9"/>
        <v>107254</v>
      </c>
      <c r="L34" s="20">
        <f t="shared" si="9"/>
        <v>104576</v>
      </c>
      <c r="M34" s="20">
        <f t="shared" si="9"/>
        <v>104576</v>
      </c>
      <c r="N34" s="20">
        <f t="shared" si="9"/>
        <v>108275</v>
      </c>
      <c r="O34" s="20">
        <f t="shared" si="9"/>
        <v>108275</v>
      </c>
    </row>
    <row r="35" spans="1:15" ht="112.5" customHeight="1" x14ac:dyDescent="0.3">
      <c r="A35" s="21"/>
      <c r="B35" s="10" t="s">
        <v>22</v>
      </c>
      <c r="C35" s="31" t="s">
        <v>37</v>
      </c>
      <c r="D35" s="31"/>
      <c r="E35" s="31"/>
      <c r="F35" s="31"/>
      <c r="G35" s="31"/>
      <c r="H35" s="31"/>
      <c r="I35" s="12">
        <v>100</v>
      </c>
      <c r="J35" s="20">
        <f t="shared" si="9"/>
        <v>107254</v>
      </c>
      <c r="K35" s="20">
        <f t="shared" si="9"/>
        <v>107254</v>
      </c>
      <c r="L35" s="20">
        <f t="shared" si="9"/>
        <v>104576</v>
      </c>
      <c r="M35" s="20">
        <f t="shared" si="9"/>
        <v>104576</v>
      </c>
      <c r="N35" s="20">
        <f t="shared" si="9"/>
        <v>108275</v>
      </c>
      <c r="O35" s="20">
        <f t="shared" si="9"/>
        <v>108275</v>
      </c>
    </row>
    <row r="36" spans="1:15" ht="56.25" customHeight="1" x14ac:dyDescent="0.3">
      <c r="A36" s="21"/>
      <c r="B36" s="10" t="s">
        <v>23</v>
      </c>
      <c r="C36" s="31" t="s">
        <v>37</v>
      </c>
      <c r="D36" s="31"/>
      <c r="E36" s="31"/>
      <c r="F36" s="31"/>
      <c r="G36" s="31"/>
      <c r="H36" s="31"/>
      <c r="I36" s="12">
        <v>120</v>
      </c>
      <c r="J36" s="20">
        <v>107254</v>
      </c>
      <c r="K36" s="20">
        <v>107254</v>
      </c>
      <c r="L36" s="20">
        <v>104576</v>
      </c>
      <c r="M36" s="20">
        <v>104576</v>
      </c>
      <c r="N36" s="20">
        <v>108275</v>
      </c>
      <c r="O36" s="20">
        <v>108275</v>
      </c>
    </row>
    <row r="37" spans="1:15" ht="37.5" customHeight="1" x14ac:dyDescent="0.3">
      <c r="A37" s="21"/>
      <c r="B37" s="22" t="s">
        <v>38</v>
      </c>
      <c r="C37" s="36" t="s">
        <v>39</v>
      </c>
      <c r="D37" s="36"/>
      <c r="E37" s="36"/>
      <c r="F37" s="36"/>
      <c r="G37" s="36"/>
      <c r="H37" s="36"/>
      <c r="I37" s="16"/>
      <c r="J37" s="20">
        <f t="shared" ref="J37:O37" si="10">J39</f>
        <v>166733.46</v>
      </c>
      <c r="K37" s="20">
        <f t="shared" si="10"/>
        <v>0</v>
      </c>
      <c r="L37" s="20">
        <f t="shared" si="10"/>
        <v>120000</v>
      </c>
      <c r="M37" s="20">
        <f t="shared" si="10"/>
        <v>0</v>
      </c>
      <c r="N37" s="20">
        <f t="shared" si="10"/>
        <v>120000</v>
      </c>
      <c r="O37" s="20">
        <f t="shared" si="10"/>
        <v>0</v>
      </c>
    </row>
    <row r="38" spans="1:15" ht="37.5" customHeight="1" x14ac:dyDescent="0.3">
      <c r="A38" s="21"/>
      <c r="B38" s="22" t="s">
        <v>57</v>
      </c>
      <c r="C38" s="36" t="s">
        <v>41</v>
      </c>
      <c r="D38" s="36"/>
      <c r="E38" s="36"/>
      <c r="F38" s="36"/>
      <c r="G38" s="36"/>
      <c r="H38" s="36"/>
      <c r="I38" s="16"/>
      <c r="J38" s="20">
        <f t="shared" ref="J38:O39" si="11">J39</f>
        <v>166733.46</v>
      </c>
      <c r="K38" s="20">
        <f t="shared" si="11"/>
        <v>0</v>
      </c>
      <c r="L38" s="20">
        <f t="shared" si="11"/>
        <v>120000</v>
      </c>
      <c r="M38" s="20">
        <f t="shared" si="11"/>
        <v>0</v>
      </c>
      <c r="N38" s="20">
        <f t="shared" si="11"/>
        <v>120000</v>
      </c>
      <c r="O38" s="20">
        <f t="shared" si="11"/>
        <v>0</v>
      </c>
    </row>
    <row r="39" spans="1:15" ht="37.5" customHeight="1" x14ac:dyDescent="0.3">
      <c r="A39" s="21"/>
      <c r="B39" s="22" t="s">
        <v>40</v>
      </c>
      <c r="C39" s="36" t="s">
        <v>41</v>
      </c>
      <c r="D39" s="36"/>
      <c r="E39" s="36"/>
      <c r="F39" s="36"/>
      <c r="G39" s="36"/>
      <c r="H39" s="36"/>
      <c r="I39" s="16">
        <v>300</v>
      </c>
      <c r="J39" s="20">
        <f t="shared" si="11"/>
        <v>166733.46</v>
      </c>
      <c r="K39" s="20">
        <f t="shared" si="11"/>
        <v>0</v>
      </c>
      <c r="L39" s="20">
        <f t="shared" si="11"/>
        <v>120000</v>
      </c>
      <c r="M39" s="20">
        <f t="shared" si="11"/>
        <v>0</v>
      </c>
      <c r="N39" s="20">
        <f t="shared" si="11"/>
        <v>120000</v>
      </c>
      <c r="O39" s="20">
        <f t="shared" si="11"/>
        <v>0</v>
      </c>
    </row>
    <row r="40" spans="1:15" ht="37.5" customHeight="1" x14ac:dyDescent="0.3">
      <c r="A40" s="21"/>
      <c r="B40" s="22" t="s">
        <v>42</v>
      </c>
      <c r="C40" s="36" t="s">
        <v>41</v>
      </c>
      <c r="D40" s="36"/>
      <c r="E40" s="36"/>
      <c r="F40" s="36"/>
      <c r="G40" s="36"/>
      <c r="H40" s="36"/>
      <c r="I40" s="16">
        <v>310</v>
      </c>
      <c r="J40" s="20">
        <v>166733.46</v>
      </c>
      <c r="K40" s="20">
        <v>0</v>
      </c>
      <c r="L40" s="20">
        <v>120000</v>
      </c>
      <c r="M40" s="20">
        <v>0</v>
      </c>
      <c r="N40" s="20">
        <v>120000</v>
      </c>
      <c r="O40" s="20">
        <v>0</v>
      </c>
    </row>
    <row r="41" spans="1:15" ht="58.5" customHeight="1" x14ac:dyDescent="0.3">
      <c r="A41" s="21"/>
      <c r="B41" s="22" t="s">
        <v>64</v>
      </c>
      <c r="C41" s="37" t="s">
        <v>43</v>
      </c>
      <c r="D41" s="38"/>
      <c r="E41" s="38"/>
      <c r="F41" s="38"/>
      <c r="G41" s="38"/>
      <c r="H41" s="39"/>
      <c r="I41" s="16"/>
      <c r="J41" s="20">
        <f>J42</f>
        <v>625984</v>
      </c>
      <c r="K41" s="20">
        <f>K42</f>
        <v>625984</v>
      </c>
      <c r="L41" s="20">
        <f t="shared" ref="L41:O41" si="12">L42+L48+L51</f>
        <v>10000</v>
      </c>
      <c r="M41" s="20">
        <f t="shared" si="12"/>
        <v>10000</v>
      </c>
      <c r="N41" s="20">
        <f t="shared" si="12"/>
        <v>10000</v>
      </c>
      <c r="O41" s="20">
        <f t="shared" si="12"/>
        <v>10000</v>
      </c>
    </row>
    <row r="42" spans="1:15" ht="58.5" customHeight="1" x14ac:dyDescent="0.3">
      <c r="A42" s="21"/>
      <c r="B42" s="22" t="s">
        <v>61</v>
      </c>
      <c r="C42" s="37" t="s">
        <v>62</v>
      </c>
      <c r="D42" s="38"/>
      <c r="E42" s="38"/>
      <c r="F42" s="38"/>
      <c r="G42" s="38"/>
      <c r="H42" s="39"/>
      <c r="I42" s="16"/>
      <c r="J42" s="20">
        <f>J43</f>
        <v>625984</v>
      </c>
      <c r="K42" s="20">
        <f t="shared" ref="K42:O42" si="13">K43</f>
        <v>625984</v>
      </c>
      <c r="L42" s="20">
        <f t="shared" si="13"/>
        <v>0</v>
      </c>
      <c r="M42" s="20">
        <f t="shared" si="13"/>
        <v>0</v>
      </c>
      <c r="N42" s="20">
        <f t="shared" si="13"/>
        <v>0</v>
      </c>
      <c r="O42" s="20">
        <f t="shared" si="13"/>
        <v>0</v>
      </c>
    </row>
    <row r="43" spans="1:15" ht="66.75" customHeight="1" x14ac:dyDescent="0.3">
      <c r="A43" s="21"/>
      <c r="B43" s="22" t="s">
        <v>24</v>
      </c>
      <c r="C43" s="37" t="s">
        <v>62</v>
      </c>
      <c r="D43" s="38"/>
      <c r="E43" s="38"/>
      <c r="F43" s="38"/>
      <c r="G43" s="38"/>
      <c r="H43" s="39"/>
      <c r="I43" s="16">
        <v>200</v>
      </c>
      <c r="J43" s="20">
        <f>J44</f>
        <v>625984</v>
      </c>
      <c r="K43" s="20">
        <f>K44</f>
        <v>625984</v>
      </c>
      <c r="L43" s="20"/>
      <c r="M43" s="20"/>
      <c r="N43" s="20"/>
      <c r="O43" s="20"/>
    </row>
    <row r="44" spans="1:15" ht="37.5" customHeight="1" x14ac:dyDescent="0.3">
      <c r="A44" s="21"/>
      <c r="B44" s="22" t="s">
        <v>25</v>
      </c>
      <c r="C44" s="37" t="s">
        <v>62</v>
      </c>
      <c r="D44" s="38"/>
      <c r="E44" s="38"/>
      <c r="F44" s="38"/>
      <c r="G44" s="38"/>
      <c r="H44" s="39"/>
      <c r="I44" s="16">
        <v>240</v>
      </c>
      <c r="J44" s="20">
        <v>625984</v>
      </c>
      <c r="K44" s="20">
        <v>625984</v>
      </c>
      <c r="L44" s="20"/>
      <c r="M44" s="20"/>
      <c r="N44" s="20"/>
      <c r="O44" s="20"/>
    </row>
    <row r="45" spans="1:15" ht="37.5" customHeight="1" x14ac:dyDescent="0.3">
      <c r="A45" s="21"/>
      <c r="B45" s="22" t="s">
        <v>70</v>
      </c>
      <c r="C45" s="37" t="s">
        <v>71</v>
      </c>
      <c r="D45" s="38"/>
      <c r="E45" s="38"/>
      <c r="F45" s="38"/>
      <c r="G45" s="38"/>
      <c r="H45" s="39"/>
      <c r="I45" s="16"/>
      <c r="J45" s="20">
        <f>J46+J47</f>
        <v>1435365.84</v>
      </c>
      <c r="K45" s="20">
        <f>K46+K47</f>
        <v>1435365.84</v>
      </c>
      <c r="L45" s="20"/>
      <c r="M45" s="20"/>
      <c r="N45" s="20"/>
      <c r="O45" s="20"/>
    </row>
    <row r="46" spans="1:15" ht="37.5" customHeight="1" x14ac:dyDescent="0.3">
      <c r="A46" s="21"/>
      <c r="B46" s="22" t="s">
        <v>23</v>
      </c>
      <c r="C46" s="37" t="s">
        <v>71</v>
      </c>
      <c r="D46" s="38"/>
      <c r="E46" s="38"/>
      <c r="F46" s="38"/>
      <c r="G46" s="38"/>
      <c r="H46" s="39"/>
      <c r="I46" s="16">
        <v>120</v>
      </c>
      <c r="J46" s="20">
        <v>292580</v>
      </c>
      <c r="K46" s="20">
        <v>292580</v>
      </c>
      <c r="L46" s="20"/>
      <c r="M46" s="20"/>
      <c r="N46" s="20"/>
      <c r="O46" s="20"/>
    </row>
    <row r="47" spans="1:15" ht="37.5" customHeight="1" x14ac:dyDescent="0.3">
      <c r="A47" s="21"/>
      <c r="B47" s="22" t="s">
        <v>25</v>
      </c>
      <c r="C47" s="37" t="s">
        <v>71</v>
      </c>
      <c r="D47" s="38"/>
      <c r="E47" s="38"/>
      <c r="F47" s="38"/>
      <c r="G47" s="38"/>
      <c r="H47" s="39"/>
      <c r="I47" s="16">
        <v>240</v>
      </c>
      <c r="J47" s="20">
        <v>1142785.8400000001</v>
      </c>
      <c r="K47" s="20">
        <v>1142785.8400000001</v>
      </c>
      <c r="L47" s="20"/>
      <c r="M47" s="20"/>
      <c r="N47" s="20"/>
      <c r="O47" s="20"/>
    </row>
    <row r="48" spans="1:15" ht="90.75" customHeight="1" x14ac:dyDescent="0.3">
      <c r="A48" s="21"/>
      <c r="B48" s="22" t="s">
        <v>65</v>
      </c>
      <c r="C48" s="37" t="s">
        <v>60</v>
      </c>
      <c r="D48" s="38"/>
      <c r="E48" s="38"/>
      <c r="F48" s="38"/>
      <c r="G48" s="38"/>
      <c r="H48" s="39"/>
      <c r="I48" s="16"/>
      <c r="J48" s="20">
        <f>J49</f>
        <v>672124.16</v>
      </c>
      <c r="K48" s="20">
        <f t="shared" ref="K48:O48" si="14">K49</f>
        <v>672124.16</v>
      </c>
      <c r="L48" s="20">
        <f t="shared" si="14"/>
        <v>0</v>
      </c>
      <c r="M48" s="20">
        <f t="shared" si="14"/>
        <v>0</v>
      </c>
      <c r="N48" s="20">
        <f t="shared" si="14"/>
        <v>0</v>
      </c>
      <c r="O48" s="20">
        <f t="shared" si="14"/>
        <v>0</v>
      </c>
    </row>
    <row r="49" spans="1:15" ht="30.75" customHeight="1" x14ac:dyDescent="0.3">
      <c r="A49" s="21"/>
      <c r="B49" s="10" t="s">
        <v>26</v>
      </c>
      <c r="C49" s="42" t="s">
        <v>60</v>
      </c>
      <c r="D49" s="43"/>
      <c r="E49" s="43"/>
      <c r="F49" s="43"/>
      <c r="G49" s="43"/>
      <c r="H49" s="44"/>
      <c r="I49" s="12">
        <v>800</v>
      </c>
      <c r="J49" s="20">
        <f>J50</f>
        <v>672124.16</v>
      </c>
      <c r="K49" s="20">
        <f>K50</f>
        <v>672124.16</v>
      </c>
      <c r="L49" s="20"/>
      <c r="M49" s="20"/>
      <c r="N49" s="20"/>
      <c r="O49" s="20"/>
    </row>
    <row r="50" spans="1:15" ht="56.25" customHeight="1" x14ac:dyDescent="0.3">
      <c r="A50" s="21"/>
      <c r="B50" s="10" t="s">
        <v>59</v>
      </c>
      <c r="C50" s="42" t="s">
        <v>60</v>
      </c>
      <c r="D50" s="43"/>
      <c r="E50" s="43"/>
      <c r="F50" s="43"/>
      <c r="G50" s="43"/>
      <c r="H50" s="44"/>
      <c r="I50" s="12">
        <v>810</v>
      </c>
      <c r="J50" s="20">
        <v>672124.16</v>
      </c>
      <c r="K50" s="20">
        <v>672124.16</v>
      </c>
      <c r="L50" s="20"/>
      <c r="M50" s="20"/>
      <c r="N50" s="20"/>
      <c r="O50" s="20"/>
    </row>
    <row r="51" spans="1:15" ht="75" customHeight="1" x14ac:dyDescent="0.3">
      <c r="A51" s="21"/>
      <c r="B51" s="23" t="s">
        <v>44</v>
      </c>
      <c r="C51" s="31" t="s">
        <v>45</v>
      </c>
      <c r="D51" s="31"/>
      <c r="E51" s="31"/>
      <c r="F51" s="31"/>
      <c r="G51" s="31"/>
      <c r="H51" s="31"/>
      <c r="I51" s="12"/>
      <c r="J51" s="20">
        <f t="shared" ref="J51:O52" si="15">J52</f>
        <v>6789.14</v>
      </c>
      <c r="K51" s="20">
        <f t="shared" si="15"/>
        <v>6789.14</v>
      </c>
      <c r="L51" s="20">
        <f t="shared" si="15"/>
        <v>10000</v>
      </c>
      <c r="M51" s="20">
        <f t="shared" si="15"/>
        <v>10000</v>
      </c>
      <c r="N51" s="20">
        <f t="shared" si="15"/>
        <v>10000</v>
      </c>
      <c r="O51" s="20">
        <f t="shared" si="15"/>
        <v>10000</v>
      </c>
    </row>
    <row r="52" spans="1:15" ht="18.75" customHeight="1" x14ac:dyDescent="0.3">
      <c r="A52" s="21"/>
      <c r="B52" s="23" t="s">
        <v>26</v>
      </c>
      <c r="C52" s="31" t="s">
        <v>45</v>
      </c>
      <c r="D52" s="31"/>
      <c r="E52" s="31"/>
      <c r="F52" s="31"/>
      <c r="G52" s="31"/>
      <c r="H52" s="31"/>
      <c r="I52" s="12">
        <v>800</v>
      </c>
      <c r="J52" s="20">
        <f t="shared" si="15"/>
        <v>6789.14</v>
      </c>
      <c r="K52" s="20">
        <f t="shared" si="15"/>
        <v>6789.14</v>
      </c>
      <c r="L52" s="20">
        <f t="shared" si="15"/>
        <v>10000</v>
      </c>
      <c r="M52" s="20">
        <f t="shared" si="15"/>
        <v>10000</v>
      </c>
      <c r="N52" s="20">
        <f t="shared" si="15"/>
        <v>10000</v>
      </c>
      <c r="O52" s="20">
        <f t="shared" si="15"/>
        <v>10000</v>
      </c>
    </row>
    <row r="53" spans="1:15" ht="93.75" customHeight="1" x14ac:dyDescent="0.3">
      <c r="A53" s="21"/>
      <c r="B53" s="23" t="s">
        <v>46</v>
      </c>
      <c r="C53" s="31" t="s">
        <v>45</v>
      </c>
      <c r="D53" s="31"/>
      <c r="E53" s="31"/>
      <c r="F53" s="31"/>
      <c r="G53" s="31"/>
      <c r="H53" s="31"/>
      <c r="I53" s="12">
        <v>810</v>
      </c>
      <c r="J53" s="20">
        <v>6789.14</v>
      </c>
      <c r="K53" s="20">
        <v>6789.14</v>
      </c>
      <c r="L53" s="20">
        <v>10000</v>
      </c>
      <c r="M53" s="20">
        <v>10000</v>
      </c>
      <c r="N53" s="20">
        <v>10000</v>
      </c>
      <c r="O53" s="20">
        <v>10000</v>
      </c>
    </row>
    <row r="54" spans="1:15" ht="112.5" customHeight="1" x14ac:dyDescent="0.3">
      <c r="A54" s="21"/>
      <c r="B54" s="17" t="s">
        <v>47</v>
      </c>
      <c r="C54" s="31" t="s">
        <v>48</v>
      </c>
      <c r="D54" s="31"/>
      <c r="E54" s="31"/>
      <c r="F54" s="31"/>
      <c r="G54" s="31"/>
      <c r="H54" s="31"/>
      <c r="I54" s="12"/>
      <c r="J54" s="13">
        <f t="shared" ref="J54:O54" si="16">J58+J55</f>
        <v>2707799.2800000003</v>
      </c>
      <c r="K54" s="13">
        <f t="shared" si="16"/>
        <v>2174895.29</v>
      </c>
      <c r="L54" s="13">
        <f t="shared" si="16"/>
        <v>2536542.65</v>
      </c>
      <c r="M54" s="13">
        <f t="shared" si="16"/>
        <v>2536542.65</v>
      </c>
      <c r="N54" s="13">
        <f t="shared" si="16"/>
        <v>2536542.65</v>
      </c>
      <c r="O54" s="13">
        <f t="shared" si="16"/>
        <v>2536542.65</v>
      </c>
    </row>
    <row r="55" spans="1:15" ht="57" customHeight="1" x14ac:dyDescent="0.3">
      <c r="A55" s="21"/>
      <c r="B55" s="10" t="s">
        <v>56</v>
      </c>
      <c r="C55" s="36" t="s">
        <v>63</v>
      </c>
      <c r="D55" s="36"/>
      <c r="E55" s="36"/>
      <c r="F55" s="36"/>
      <c r="G55" s="36"/>
      <c r="H55" s="36"/>
      <c r="I55" s="16"/>
      <c r="J55" s="11">
        <f t="shared" ref="J55:O56" si="17">J56</f>
        <v>2174895.29</v>
      </c>
      <c r="K55" s="11">
        <f t="shared" si="17"/>
        <v>2174895.29</v>
      </c>
      <c r="L55" s="11">
        <f t="shared" si="17"/>
        <v>2536542.65</v>
      </c>
      <c r="M55" s="11">
        <f t="shared" si="17"/>
        <v>2536542.65</v>
      </c>
      <c r="N55" s="11">
        <f t="shared" si="17"/>
        <v>2536542.65</v>
      </c>
      <c r="O55" s="11">
        <f t="shared" si="17"/>
        <v>2536542.65</v>
      </c>
    </row>
    <row r="56" spans="1:15" ht="36.6" customHeight="1" x14ac:dyDescent="0.3">
      <c r="A56" s="21"/>
      <c r="B56" s="10" t="s">
        <v>49</v>
      </c>
      <c r="C56" s="36" t="s">
        <v>63</v>
      </c>
      <c r="D56" s="36"/>
      <c r="E56" s="36"/>
      <c r="F56" s="36"/>
      <c r="G56" s="36"/>
      <c r="H56" s="36"/>
      <c r="I56" s="16">
        <v>500</v>
      </c>
      <c r="J56" s="11">
        <f t="shared" si="17"/>
        <v>2174895.29</v>
      </c>
      <c r="K56" s="11">
        <f t="shared" si="17"/>
        <v>2174895.29</v>
      </c>
      <c r="L56" s="11">
        <f t="shared" si="17"/>
        <v>2536542.65</v>
      </c>
      <c r="M56" s="11">
        <f t="shared" si="17"/>
        <v>2536542.65</v>
      </c>
      <c r="N56" s="11">
        <f t="shared" si="17"/>
        <v>2536542.65</v>
      </c>
      <c r="O56" s="11">
        <f t="shared" si="17"/>
        <v>2536542.65</v>
      </c>
    </row>
    <row r="57" spans="1:15" ht="40.35" customHeight="1" x14ac:dyDescent="0.3">
      <c r="A57" s="21"/>
      <c r="B57" s="10" t="s">
        <v>50</v>
      </c>
      <c r="C57" s="36" t="s">
        <v>63</v>
      </c>
      <c r="D57" s="36"/>
      <c r="E57" s="36"/>
      <c r="F57" s="36"/>
      <c r="G57" s="36"/>
      <c r="H57" s="36"/>
      <c r="I57" s="16">
        <v>540</v>
      </c>
      <c r="J57" s="11">
        <v>2174895.29</v>
      </c>
      <c r="K57" s="11">
        <v>2174895.29</v>
      </c>
      <c r="L57" s="11">
        <v>2536542.65</v>
      </c>
      <c r="M57" s="11">
        <v>2536542.65</v>
      </c>
      <c r="N57" s="11">
        <v>2536542.65</v>
      </c>
      <c r="O57" s="11">
        <v>2536542.65</v>
      </c>
    </row>
    <row r="58" spans="1:15" ht="120.75" customHeight="1" x14ac:dyDescent="0.3">
      <c r="A58" s="21"/>
      <c r="B58" s="10" t="s">
        <v>51</v>
      </c>
      <c r="C58" s="31" t="s">
        <v>52</v>
      </c>
      <c r="D58" s="31"/>
      <c r="E58" s="31"/>
      <c r="F58" s="31"/>
      <c r="G58" s="31"/>
      <c r="H58" s="31"/>
      <c r="I58" s="12"/>
      <c r="J58" s="13">
        <f t="shared" ref="J58:O59" si="18">J59</f>
        <v>532903.99</v>
      </c>
      <c r="K58" s="13">
        <f t="shared" si="18"/>
        <v>0</v>
      </c>
      <c r="L58" s="13">
        <f t="shared" si="18"/>
        <v>0</v>
      </c>
      <c r="M58" s="13">
        <f t="shared" si="18"/>
        <v>0</v>
      </c>
      <c r="N58" s="13">
        <f t="shared" si="18"/>
        <v>0</v>
      </c>
      <c r="O58" s="13">
        <f t="shared" si="18"/>
        <v>0</v>
      </c>
    </row>
    <row r="59" spans="1:15" ht="18.75" customHeight="1" x14ac:dyDescent="0.3">
      <c r="A59" s="21"/>
      <c r="B59" s="10" t="s">
        <v>49</v>
      </c>
      <c r="C59" s="31" t="s">
        <v>52</v>
      </c>
      <c r="D59" s="31"/>
      <c r="E59" s="31"/>
      <c r="F59" s="31"/>
      <c r="G59" s="31"/>
      <c r="H59" s="31"/>
      <c r="I59" s="12">
        <v>500</v>
      </c>
      <c r="J59" s="14">
        <f t="shared" si="18"/>
        <v>532903.99</v>
      </c>
      <c r="K59" s="13">
        <f t="shared" si="18"/>
        <v>0</v>
      </c>
      <c r="L59" s="13">
        <f t="shared" si="18"/>
        <v>0</v>
      </c>
      <c r="M59" s="13">
        <f t="shared" si="18"/>
        <v>0</v>
      </c>
      <c r="N59" s="13">
        <f t="shared" si="18"/>
        <v>0</v>
      </c>
      <c r="O59" s="13">
        <f t="shared" si="18"/>
        <v>0</v>
      </c>
    </row>
    <row r="60" spans="1:15" ht="18.75" customHeight="1" x14ac:dyDescent="0.3">
      <c r="A60" s="21"/>
      <c r="B60" s="10" t="s">
        <v>50</v>
      </c>
      <c r="C60" s="31" t="s">
        <v>52</v>
      </c>
      <c r="D60" s="31"/>
      <c r="E60" s="31"/>
      <c r="F60" s="31"/>
      <c r="G60" s="31"/>
      <c r="H60" s="31"/>
      <c r="I60" s="12">
        <v>540</v>
      </c>
      <c r="J60" s="14">
        <v>532903.99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</row>
    <row r="61" spans="1:15" ht="37.5" customHeight="1" x14ac:dyDescent="0.3">
      <c r="A61" s="21"/>
      <c r="B61" s="15" t="s">
        <v>53</v>
      </c>
      <c r="C61" s="36" t="s">
        <v>66</v>
      </c>
      <c r="D61" s="36"/>
      <c r="E61" s="36"/>
      <c r="F61" s="36"/>
      <c r="G61" s="36"/>
      <c r="H61" s="36"/>
      <c r="I61" s="16"/>
      <c r="J61" s="14">
        <f>J62+J65+J67</f>
        <v>2624116.73</v>
      </c>
      <c r="K61" s="14">
        <f>K62+K65+K67</f>
        <v>2000000</v>
      </c>
      <c r="L61" s="14">
        <f t="shared" ref="J61:O62" si="19">L62</f>
        <v>560340</v>
      </c>
      <c r="M61" s="14">
        <f t="shared" si="19"/>
        <v>0</v>
      </c>
      <c r="N61" s="14">
        <f t="shared" si="19"/>
        <v>585850</v>
      </c>
      <c r="O61" s="14">
        <f t="shared" si="19"/>
        <v>0</v>
      </c>
    </row>
    <row r="62" spans="1:15" ht="18.75" customHeight="1" x14ac:dyDescent="0.3">
      <c r="A62" s="21"/>
      <c r="B62" s="10" t="s">
        <v>35</v>
      </c>
      <c r="C62" s="36" t="s">
        <v>54</v>
      </c>
      <c r="D62" s="36"/>
      <c r="E62" s="36"/>
      <c r="F62" s="36"/>
      <c r="G62" s="36"/>
      <c r="H62" s="36"/>
      <c r="I62" s="16"/>
      <c r="J62" s="14">
        <f t="shared" si="19"/>
        <v>515177.93</v>
      </c>
      <c r="K62" s="14">
        <f t="shared" si="19"/>
        <v>0</v>
      </c>
      <c r="L62" s="14">
        <f t="shared" si="19"/>
        <v>560340</v>
      </c>
      <c r="M62" s="14">
        <f t="shared" si="19"/>
        <v>0</v>
      </c>
      <c r="N62" s="14">
        <f t="shared" si="19"/>
        <v>585850</v>
      </c>
      <c r="O62" s="14">
        <f t="shared" si="19"/>
        <v>0</v>
      </c>
    </row>
    <row r="63" spans="1:15" ht="56.25" customHeight="1" x14ac:dyDescent="0.3">
      <c r="A63" s="21"/>
      <c r="B63" s="10" t="s">
        <v>24</v>
      </c>
      <c r="C63" s="36" t="s">
        <v>54</v>
      </c>
      <c r="D63" s="36"/>
      <c r="E63" s="36"/>
      <c r="F63" s="36"/>
      <c r="G63" s="36"/>
      <c r="H63" s="36"/>
      <c r="I63" s="16">
        <v>200</v>
      </c>
      <c r="J63" s="14">
        <f t="shared" ref="J63:O63" si="20">J64</f>
        <v>515177.93</v>
      </c>
      <c r="K63" s="14">
        <f t="shared" si="20"/>
        <v>0</v>
      </c>
      <c r="L63" s="14">
        <f t="shared" si="20"/>
        <v>560340</v>
      </c>
      <c r="M63" s="14">
        <f t="shared" si="20"/>
        <v>0</v>
      </c>
      <c r="N63" s="14">
        <f t="shared" si="20"/>
        <v>585850</v>
      </c>
      <c r="O63" s="14">
        <f t="shared" si="20"/>
        <v>0</v>
      </c>
    </row>
    <row r="64" spans="1:15" ht="56.25" customHeight="1" x14ac:dyDescent="0.3">
      <c r="A64" s="21"/>
      <c r="B64" s="10" t="s">
        <v>25</v>
      </c>
      <c r="C64" s="36" t="s">
        <v>54</v>
      </c>
      <c r="D64" s="36"/>
      <c r="E64" s="36"/>
      <c r="F64" s="36"/>
      <c r="G64" s="36"/>
      <c r="H64" s="36"/>
      <c r="I64" s="16">
        <v>240</v>
      </c>
      <c r="J64" s="14">
        <v>515177.93</v>
      </c>
      <c r="K64" s="13">
        <v>0</v>
      </c>
      <c r="L64" s="13">
        <v>560340</v>
      </c>
      <c r="M64" s="13">
        <v>0</v>
      </c>
      <c r="N64" s="13">
        <v>585850</v>
      </c>
      <c r="O64" s="13">
        <v>0</v>
      </c>
    </row>
    <row r="65" spans="1:15" ht="62.25" customHeight="1" x14ac:dyDescent="0.3">
      <c r="A65" s="21"/>
      <c r="B65" s="10" t="s">
        <v>67</v>
      </c>
      <c r="C65" s="37" t="s">
        <v>69</v>
      </c>
      <c r="D65" s="38"/>
      <c r="E65" s="38"/>
      <c r="F65" s="38"/>
      <c r="G65" s="38"/>
      <c r="H65" s="39"/>
      <c r="I65" s="16"/>
      <c r="J65" s="14">
        <f>J66</f>
        <v>2000000</v>
      </c>
      <c r="K65" s="14">
        <f>K66</f>
        <v>2000000</v>
      </c>
      <c r="L65" s="13"/>
      <c r="M65" s="13"/>
      <c r="N65" s="13"/>
      <c r="O65" s="13"/>
    </row>
    <row r="66" spans="1:15" ht="60.75" customHeight="1" x14ac:dyDescent="0.3">
      <c r="A66" s="21"/>
      <c r="B66" s="10" t="s">
        <v>25</v>
      </c>
      <c r="C66" s="37" t="s">
        <v>69</v>
      </c>
      <c r="D66" s="38"/>
      <c r="E66" s="38"/>
      <c r="F66" s="38"/>
      <c r="G66" s="38"/>
      <c r="H66" s="39"/>
      <c r="I66" s="16">
        <v>240</v>
      </c>
      <c r="J66" s="14">
        <v>2000000</v>
      </c>
      <c r="K66" s="13">
        <v>2000000</v>
      </c>
      <c r="L66" s="13"/>
      <c r="M66" s="13"/>
      <c r="N66" s="13"/>
      <c r="O66" s="13"/>
    </row>
    <row r="67" spans="1:15" ht="62.25" customHeight="1" x14ac:dyDescent="0.3">
      <c r="A67" s="21"/>
      <c r="B67" s="10" t="s">
        <v>67</v>
      </c>
      <c r="C67" s="37" t="s">
        <v>68</v>
      </c>
      <c r="D67" s="38"/>
      <c r="E67" s="38"/>
      <c r="F67" s="38"/>
      <c r="G67" s="38"/>
      <c r="H67" s="39"/>
      <c r="I67" s="16"/>
      <c r="J67" s="14">
        <f>J68</f>
        <v>108938.8</v>
      </c>
      <c r="K67" s="13"/>
      <c r="L67" s="13"/>
      <c r="M67" s="13"/>
      <c r="N67" s="13"/>
      <c r="O67" s="13"/>
    </row>
    <row r="68" spans="1:15" ht="62.25" customHeight="1" x14ac:dyDescent="0.3">
      <c r="A68" s="21"/>
      <c r="B68" s="10" t="s">
        <v>25</v>
      </c>
      <c r="C68" s="37" t="s">
        <v>68</v>
      </c>
      <c r="D68" s="38"/>
      <c r="E68" s="38"/>
      <c r="F68" s="38"/>
      <c r="G68" s="38"/>
      <c r="H68" s="39"/>
      <c r="I68" s="16">
        <v>240</v>
      </c>
      <c r="J68" s="14">
        <v>108938.8</v>
      </c>
      <c r="K68" s="13"/>
      <c r="L68" s="13"/>
      <c r="M68" s="13"/>
      <c r="N68" s="13"/>
      <c r="O68" s="13"/>
    </row>
    <row r="69" spans="1:15" ht="18.75" customHeight="1" x14ac:dyDescent="0.3">
      <c r="A69" s="16"/>
      <c r="B69" s="35" t="s">
        <v>9</v>
      </c>
      <c r="C69" s="35"/>
      <c r="D69" s="35"/>
      <c r="E69" s="35"/>
      <c r="F69" s="35"/>
      <c r="G69" s="35"/>
      <c r="H69" s="35"/>
      <c r="I69" s="35"/>
      <c r="J69" s="13">
        <f t="shared" ref="J69:O69" si="21">J16</f>
        <v>10749065.82</v>
      </c>
      <c r="K69" s="13">
        <f t="shared" si="21"/>
        <v>7022412.4300000006</v>
      </c>
      <c r="L69" s="14">
        <f t="shared" si="21"/>
        <v>5760880.96</v>
      </c>
      <c r="M69" s="14">
        <f t="shared" si="21"/>
        <v>2651118.65</v>
      </c>
      <c r="N69" s="14">
        <f>N16</f>
        <v>5751980.9199999999</v>
      </c>
      <c r="O69" s="13">
        <f t="shared" si="21"/>
        <v>2654817.65</v>
      </c>
    </row>
  </sheetData>
  <mergeCells count="73">
    <mergeCell ref="C56:H56"/>
    <mergeCell ref="C51:H51"/>
    <mergeCell ref="C52:H52"/>
    <mergeCell ref="C53:H53"/>
    <mergeCell ref="C54:H54"/>
    <mergeCell ref="C55:H55"/>
    <mergeCell ref="C38:H38"/>
    <mergeCell ref="C50:H50"/>
    <mergeCell ref="C49:H49"/>
    <mergeCell ref="C44:H44"/>
    <mergeCell ref="C43:H43"/>
    <mergeCell ref="C41:H41"/>
    <mergeCell ref="C42:H42"/>
    <mergeCell ref="C48:H48"/>
    <mergeCell ref="C47:H47"/>
    <mergeCell ref="C46:H46"/>
    <mergeCell ref="C45:H45"/>
    <mergeCell ref="N1:O1"/>
    <mergeCell ref="M2:O2"/>
    <mergeCell ref="C37:H37"/>
    <mergeCell ref="C39:H39"/>
    <mergeCell ref="C40:H40"/>
    <mergeCell ref="C36:H36"/>
    <mergeCell ref="C34:H34"/>
    <mergeCell ref="C30:H30"/>
    <mergeCell ref="C31:H31"/>
    <mergeCell ref="C32:H32"/>
    <mergeCell ref="C33:H33"/>
    <mergeCell ref="C35:H35"/>
    <mergeCell ref="C25:H25"/>
    <mergeCell ref="C26:H26"/>
    <mergeCell ref="C27:H27"/>
    <mergeCell ref="C28:H28"/>
    <mergeCell ref="B69:I69"/>
    <mergeCell ref="C57:H57"/>
    <mergeCell ref="C58:H58"/>
    <mergeCell ref="C59:H59"/>
    <mergeCell ref="C60:H60"/>
    <mergeCell ref="C61:H61"/>
    <mergeCell ref="C62:H62"/>
    <mergeCell ref="C63:H63"/>
    <mergeCell ref="C64:H64"/>
    <mergeCell ref="C68:H68"/>
    <mergeCell ref="C67:H67"/>
    <mergeCell ref="C66:H66"/>
    <mergeCell ref="C65:H65"/>
    <mergeCell ref="C29:H29"/>
    <mergeCell ref="C20:H20"/>
    <mergeCell ref="C21:H21"/>
    <mergeCell ref="C22:H22"/>
    <mergeCell ref="C23:H23"/>
    <mergeCell ref="C24:H24"/>
    <mergeCell ref="C16:H16"/>
    <mergeCell ref="C15:H15"/>
    <mergeCell ref="C17:H17"/>
    <mergeCell ref="C18:H18"/>
    <mergeCell ref="C19:H19"/>
    <mergeCell ref="M5:O5"/>
    <mergeCell ref="A6:O9"/>
    <mergeCell ref="A11:A14"/>
    <mergeCell ref="B11:B14"/>
    <mergeCell ref="C11:I13"/>
    <mergeCell ref="J11:O11"/>
    <mergeCell ref="J12:K12"/>
    <mergeCell ref="L12:M12"/>
    <mergeCell ref="N12:O12"/>
    <mergeCell ref="J13:J14"/>
    <mergeCell ref="K13:K14"/>
    <mergeCell ref="L13:L14"/>
    <mergeCell ref="M13:M14"/>
    <mergeCell ref="N13:N14"/>
    <mergeCell ref="O13:O14"/>
    <mergeCell ref="C14:H14"/>
  </mergeCells>
  <pageMargins left="0.98402777777777795" right="0.59027777777777801" top="0.86597222222222203" bottom="0.59027777777777801" header="0.59027777777777801" footer="0.51180555555555496"/>
  <pageSetup paperSize="9" scale="40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Аверина</cp:lastModifiedBy>
  <cp:revision>41</cp:revision>
  <cp:lastPrinted>2022-01-12T09:51:41Z</cp:lastPrinted>
  <dcterms:created xsi:type="dcterms:W3CDTF">2015-10-17T06:03:12Z</dcterms:created>
  <dcterms:modified xsi:type="dcterms:W3CDTF">2023-01-12T05:04:35Z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